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SIGMA2 styremoter\Styremøter\Styremøte 3-15 (28.8)\"/>
    </mc:Choice>
  </mc:AlternateContent>
  <bookViews>
    <workbookView xWindow="0" yWindow="0" windowWidth="23040" windowHeight="9396" tabRatio="991"/>
  </bookViews>
  <sheets>
    <sheet name="Alternativer" sheetId="1" r:id="rId1"/>
    <sheet name="Evaluering Tekst" sheetId="2" r:id="rId2"/>
    <sheet name="Tidslinjer" sheetId="3" r:id="rId3"/>
  </sheets>
  <calcPr calcId="152511" iterateDelta="1E-4"/>
</workbook>
</file>

<file path=xl/calcChain.xml><?xml version="1.0" encoding="utf-8"?>
<calcChain xmlns="http://schemas.openxmlformats.org/spreadsheetml/2006/main">
  <c r="E45" i="2" l="1"/>
  <c r="K43" i="2"/>
  <c r="I43" i="2"/>
  <c r="G43" i="2"/>
  <c r="E43" i="2"/>
  <c r="K39" i="2"/>
  <c r="I39" i="2"/>
  <c r="G39" i="2"/>
  <c r="E39" i="2"/>
  <c r="K35" i="2"/>
  <c r="I35" i="2"/>
  <c r="G35" i="2"/>
  <c r="E35" i="2"/>
  <c r="K30" i="2"/>
  <c r="I30" i="2"/>
  <c r="G30" i="2"/>
  <c r="E30" i="2"/>
  <c r="K22" i="2"/>
  <c r="I22" i="2"/>
  <c r="G22" i="2"/>
  <c r="E22" i="2"/>
  <c r="K15" i="2"/>
  <c r="K45" i="2" s="1"/>
  <c r="I15" i="2"/>
  <c r="I45" i="2" s="1"/>
  <c r="G15" i="2"/>
  <c r="G45" i="2" s="1"/>
  <c r="E15" i="2"/>
</calcChain>
</file>

<file path=xl/comments1.xml><?xml version="1.0" encoding="utf-8"?>
<comments xmlns="http://schemas.openxmlformats.org/spreadsheetml/2006/main">
  <authors>
    <author/>
  </authors>
  <commentList>
    <comment ref="A2" authorId="0" shapeId="0">
      <text>
        <r>
          <rPr>
            <sz val="11"/>
            <color rgb="FF000000"/>
            <rFont val="Calibri"/>
            <family val="2"/>
            <charset val="1"/>
          </rPr>
          <t>Gunnar Bøe :Områder er tatt fra inndeling brukt til Forskningsrådet</t>
        </r>
      </text>
    </comment>
  </commentList>
</comments>
</file>

<file path=xl/sharedStrings.xml><?xml version="1.0" encoding="utf-8"?>
<sst xmlns="http://schemas.openxmlformats.org/spreadsheetml/2006/main" count="288" uniqueCount="201">
  <si>
    <t>FOR-ANS  Notur teknisk gruppe</t>
  </si>
  <si>
    <t>Utbyggings- og utfasingsstrategi</t>
  </si>
  <si>
    <t>Oppgavebeskrivelse.</t>
  </si>
  <si>
    <t>1A: Beskrive alternative målarkitekturer etter utfasing av alle dagens maskiner (en samling noder med felles interkonnekt og eget navn)</t>
  </si>
  <si>
    <t>1B: Beskrive innfasing av nye maskiner med tilhørende utfasing av dagens maskiner</t>
  </si>
  <si>
    <t>2: Videre utbyggingsmønster i perioden 2017 til 2021</t>
  </si>
  <si>
    <t>Forslag til alternative målarkitekturer:</t>
  </si>
  <si>
    <t>(lavterskelmaskin: mindre, interaktiv, maskin til undervisning, utvikling og testing)</t>
  </si>
  <si>
    <t>Forutsetninger:</t>
  </si>
  <si>
    <t>1. Eventuell manglende kapasitet inntil første ny maskin er i produksjon dekkes ved utvidelse av enten Abel eller Stallo (antas enklest/billigst å utvide)</t>
  </si>
  <si>
    <t>2. Ingen av dagens maskiner fases ut før en ny maskin er i produksjon</t>
  </si>
  <si>
    <t>3. Det er ønskelig å installere ny maskin på det mest gunstige tidspunkt når det gjelder ny teknologi, men en her må det gjøres en økonomisk vurdering
     ift. vedlikeholdskostnader på dagens maskiner og gevinsten i pris/ytelse for ny teknologi (f.eks. Skylake).</t>
  </si>
  <si>
    <t>Hovedkriterium</t>
  </si>
  <si>
    <t>Delkriterium</t>
  </si>
  <si>
    <t>Kobling til fagområde</t>
  </si>
  <si>
    <t>Krav til arkitektur (viktig å oppnå)</t>
  </si>
  <si>
    <t>Vekt (%)</t>
  </si>
  <si>
    <t>Alternativ 1
(S+L)</t>
  </si>
  <si>
    <t>Poeng</t>
  </si>
  <si>
    <t>Alternativ 2
(2M+L)</t>
  </si>
  <si>
    <t>Alternativ 3
(4M)</t>
  </si>
  <si>
    <t>Dekning av brukerbehov</t>
  </si>
  <si>
    <t>Parallellitet &lt;= en node (1-50 kjerner og krav om shared memory)</t>
  </si>
  <si>
    <t>Bioinformatikk, deler av kjemi, materialvitenskap, deler av fysikk</t>
  </si>
  <si>
    <t>Kraftige kjerner, små krav til interkonnekt</t>
  </si>
  <si>
    <t>+ Løser oppgaven greit</t>
  </si>
  <si>
    <t>Parallellitet &lt;= ett rack (50-1000 kjerner)</t>
  </si>
  <si>
    <t>Hoveddelen av kjemi, hoveddelen av geovitenskap, hoveddelen av CFD - stor andel av volumet, applikasjonshale</t>
  </si>
  <si>
    <t>Kraftige kjerner, middels krav til interkonnekt (IB)</t>
  </si>
  <si>
    <t>Parallellitet &gt; 1000 kjerner</t>
  </si>
  <si>
    <t>Andel (astro)fysikk, klima, deler av kjemi (molekyldynamikk), deler av geovitenskap</t>
  </si>
  <si>
    <t>Kraftige kjerner, høy-ytelse interkonnekt</t>
  </si>
  <si>
    <t>+ Løser oppgaven greit
+ Gir større fleksibilitet ift. Utfasing av eksisterende utstyr (feilplassert moment?)</t>
  </si>
  <si>
    <t>+ Kan løse oppgaven (dog dårligere gjennomstrømning og dårligere utnyttelse)
+ Gir større fleksibilitet ift. Utfasing av eksisterende utstyr</t>
  </si>
  <si>
    <t>I/O båndbreddeintensivt</t>
  </si>
  <si>
    <t>Bioinformatikk, deler av kjemi, deler av klima, geofag</t>
  </si>
  <si>
    <t>Middels krav til interkonnekt (&gt;50 Gbit/s), Globalt parallelt FS med min 40 GiB/s (skalere med størrelse på FS)</t>
  </si>
  <si>
    <t>I/O tilfeldig aksess</t>
  </si>
  <si>
    <t>Biovitenskap</t>
  </si>
  <si>
    <t>Globalt FS, målekriterium for krav er båndbredde 64k-blokker</t>
  </si>
  <si>
    <t>I/O metadataintensivt</t>
  </si>
  <si>
    <t>Biovitenskap, pre- og postprosessering (alle fagområder)</t>
  </si>
  <si>
    <t>Globalt FS, målekriterium metadataoperasjoner/s</t>
  </si>
  <si>
    <t>Standardminne &lt; 2GiB/kjerne</t>
  </si>
  <si>
    <t>Hoveddelen av alle fagområder</t>
  </si>
  <si>
    <t>Minimum 2 GiB/kjerne, mer enn 90% av nodene</t>
  </si>
  <si>
    <t>Mellomnivå ~ 500 GiB/node</t>
  </si>
  <si>
    <t>En mindre del, inkludert postprosessering (alle fagområder)</t>
  </si>
  <si>
    <t>Minimum 512 GiB/node, 10% av nodene, samme nodetype/MB som standardnodene</t>
  </si>
  <si>
    <t>Storminne &gt;= 5 TiB/node</t>
  </si>
  <si>
    <t>Biovitenskap (genprosessering)</t>
  </si>
  <si>
    <t>1-4 noder, dedikert MB, shared memory, minst 6 TiB</t>
  </si>
  <si>
    <t>- Enkelte leverandører kan ha problemer med å levere løsning på samme interkonnekt</t>
  </si>
  <si>
    <t>Akselerator</t>
  </si>
  <si>
    <t>Noen kjemiapplikasjoner (NAMD), potensielt astrofysikk</t>
  </si>
  <si>
    <t>Må ha initell minstekonfigurasjon på ett rack, og må støtte trinnvis utvidelse av akseleratorer (GPU/Phi)</t>
  </si>
  <si>
    <t>Data analytics</t>
  </si>
  <si>
    <t>Biovitenskap, livsvitenskap, postprosessering klima, vekstområde</t>
  </si>
  <si>
    <t>Alt 1: lokale disker på mellomminne-noder, alt 2: Intel Hadop-konnektor</t>
  </si>
  <si>
    <t>Sensitive data</t>
  </si>
  <si>
    <t>Biovitenskap, livsvitenskap</t>
  </si>
  <si>
    <t>Separat, dedikert system, tilbys nasjonalt av USIT(?)</t>
  </si>
  <si>
    <t>- Løses ikke</t>
  </si>
  <si>
    <t>DELSUM</t>
  </si>
  <si>
    <t>Metasenter samarbeid</t>
  </si>
  <si>
    <t>Driftsmodell</t>
  </si>
  <si>
    <t>Effektivt samarbeid om drift mellom partnerne i metasenteret</t>
  </si>
  <si>
    <t>+ Et felles driftsteam
- Stor endring fra dagens modell</t>
  </si>
  <si>
    <t>+ Et felles driftsteam for begge maskinene (noe større enn alt. 1)
- Stor endring fra dagens modell</t>
  </si>
  <si>
    <t>+ Kjent driftsmodell (fordel med vertikal integrasjon)
- Utfordring med samarbeid på tvers</t>
  </si>
  <si>
    <t>Kompetanse</t>
  </si>
  <si>
    <t>Effektiv fordeling, stor dybde/spissing og bredde</t>
  </si>
  <si>
    <t>+ Kan få til bredde og spissing - ved deling mellom siter</t>
  </si>
  <si>
    <t>- Vanskelig pga. stor spredning av personer</t>
  </si>
  <si>
    <t>Standardisering</t>
  </si>
  <si>
    <t>Mest mulig likt miljø for brukere, forenklet drift</t>
  </si>
  <si>
    <t>+ Lett å få til standardisering
- Vanskeligere å møte spesielle behov</t>
  </si>
  <si>
    <t>+ Lett å få til standardisering
+ Lettere å møte spesielle behov</t>
  </si>
  <si>
    <t>- Utfordrende basert på dagens erfaring</t>
  </si>
  <si>
    <t>Prosjektsamarbeid</t>
  </si>
  <si>
    <t>Tilstrekkelige ressurser og god gjennomføringsevne</t>
  </si>
  <si>
    <t>+Størst potensiale for å frigjøre/dedikere ressurser til prosjektarbeid</t>
  </si>
  <si>
    <t>+Bra potensiale for å frigjøre/dedikere ressurser til prosjektarbeid</t>
  </si>
  <si>
    <t>Basis brukerstøtte</t>
  </si>
  <si>
    <t>Effektiv og god basis brukerstøtte</t>
  </si>
  <si>
    <t>+ Naturlig med en felles basis brukerstøtte</t>
  </si>
  <si>
    <t>- Mest naturlig å opprettholde fire separate basis brukerstøtte</t>
  </si>
  <si>
    <t>Kostnadseffektivitet og driftssikkerhet</t>
  </si>
  <si>
    <t>Investeringskostnad</t>
  </si>
  <si>
    <t>Best mulig Pris/Ytelse faktor</t>
  </si>
  <si>
    <t>+ En stor maskin kan gi god pris og utnyttelse
- Et kostbart interkonnekt kan gi dårligere pris/ytelse</t>
  </si>
  <si>
    <t>+ Kan få god konkurranse/pris og god utnyttelse</t>
  </si>
  <si>
    <t>- Kan forvente mindre rabatt på mindre maskiner, mindre konkurranse mellom leverandørene</t>
  </si>
  <si>
    <t>Driftskostnad</t>
  </si>
  <si>
    <t>Sikker og stabil drift til en lavest mulig kostnad. (husing, strøm, personer)</t>
  </si>
  <si>
    <t>+  Færre personer involvert i systemdrift, frigjøres til andre oppgaver
+ Kun ett maskinrom</t>
  </si>
  <si>
    <t>+ Noe mindre antall personer involvert
+ Ett eller to maskinrom</t>
  </si>
  <si>
    <t>- Ingen forandring fra dagens situasjon</t>
  </si>
  <si>
    <t>Utnyttelse</t>
  </si>
  <si>
    <t>Best mulig utnyttelse av regnekapasitet</t>
  </si>
  <si>
    <t>+ Grunnlag  for best utnyttelse
- Dårligst mulighet for tilpasning til behovsprofil</t>
  </si>
  <si>
    <t>+ Grunnlag   for god utnyttelse (to pooler vs. en i alt. 1)
+ Mulighet for tilpasning til behovsprofil</t>
  </si>
  <si>
    <t>- Krevende å koordinere utnyttelse, svært vanskelig å oppnå like god utnyttelse som for en eller to maskiner</t>
  </si>
  <si>
    <t>Innkjøpsbehov</t>
  </si>
  <si>
    <t>Optimalisere ressursbruk for innkjøp (færrest mulig innkjøp, gjenbruk av kompetanse)</t>
  </si>
  <si>
    <t>+ En leverandør og ett innkjøp</t>
  </si>
  <si>
    <t>- Kan være to leverandører,  blir to innkjøp</t>
  </si>
  <si>
    <t>- Svært ressurskrevende, med nye innkjøp hvert år</t>
  </si>
  <si>
    <t>Utfasing og utbygging</t>
  </si>
  <si>
    <t>Enkelt og rimelig å utvide og skifte ut maskin</t>
  </si>
  <si>
    <t>- Avhengig av hvilken type maskin som anskaffes
- Økt risiko ved utskifting</t>
  </si>
  <si>
    <t>+ To maskiner gir gode muligheter
+ Kan gi bedre teknologimatch</t>
  </si>
  <si>
    <t>+ Gode muligheter</t>
  </si>
  <si>
    <t>Driftssikkerhet (resilience)</t>
  </si>
  <si>
    <t>Robusthet ift. lengre driftsavbrudd</t>
  </si>
  <si>
    <t>- Driftsavbrudd har store konsekvenser
- Gjennomføring av PM blir en stor utfordring</t>
  </si>
  <si>
    <t>+ Tilstrekkelig driftssikkerhet</t>
  </si>
  <si>
    <t>+ God driftssikkerhet</t>
  </si>
  <si>
    <t>Spesielle behov</t>
  </si>
  <si>
    <t>Strategiske hensyn lokalt</t>
  </si>
  <si>
    <t>Dedikert kvote til lokale strategiske formål</t>
  </si>
  <si>
    <t>+ Mulighet for brukerfinansierte, dedikerte ressurser
- Forutsettes at maskinen enkelt kan bygges ut uten driftsstans</t>
  </si>
  <si>
    <t>+ Mulighet for brukerfinansierte, dedikerte ressurser
- Ønskelig at maskinene enkelt kan bygges ut uten driftsstans</t>
  </si>
  <si>
    <t>+ Mulighet for brukerfinansierte, dedikerte ressurser</t>
  </si>
  <si>
    <t>Behov  for undervisning, utvikling, testing og prekvalifisering</t>
  </si>
  <si>
    <t>Dedikert og fleksibel ressurs</t>
  </si>
  <si>
    <t>+ Løses av lavterskelmaskin</t>
  </si>
  <si>
    <t>+ Samme mulighet som i dag, mindre påvirkning på nasjonalt nivå
- Utfordrende å etablere felles utviklingsomgivelse</t>
  </si>
  <si>
    <t>Behov for rask tilgang til regneressurser</t>
  </si>
  <si>
    <t>Mindre behov løses ved forenklet saksbehandling og rask tilgang til ressurser</t>
  </si>
  <si>
    <t>Brukerorientering</t>
  </si>
  <si>
    <t>Muligheten til å frigjøre ressurser til AUS</t>
  </si>
  <si>
    <t>Bedre forskerstøtte. Kursing, applikasjonsstøtte og mer disiplinspesifikk støtte. Støtte til strategiske områder.</t>
  </si>
  <si>
    <t>+ Får frigjorte ressurser fra driftseffektivisering</t>
  </si>
  <si>
    <t>- Liten mulighet for frigjorte ressurser til AUS</t>
  </si>
  <si>
    <t>Tilpasning av maskinressurs for fagdisiplin eller bruksområde</t>
  </si>
  <si>
    <t>Økt brukertilfredshet, effektiv forskning</t>
  </si>
  <si>
    <t>- Små muligheter for tilpasning</t>
  </si>
  <si>
    <t>+ Større muligheter for tilpasning</t>
  </si>
  <si>
    <t>+ Størst mulighet for tilpasning</t>
  </si>
  <si>
    <t>Integrasjon</t>
  </si>
  <si>
    <t>Integrasjon Notur/NorStore</t>
  </si>
  <si>
    <t>Effektiv tilgang til data fra NorStore</t>
  </si>
  <si>
    <t>+ Gir den enkleste og rimeligste  mulighet</t>
  </si>
  <si>
    <t>+ God mulighet, avhengig av maskinromsløsning</t>
  </si>
  <si>
    <t>- Ressurskrevende og vanskelig</t>
  </si>
  <si>
    <t>Dynamisk ressursallokering</t>
  </si>
  <si>
    <t>Støtte bruk via portaler</t>
  </si>
  <si>
    <t>- Noe mer utfordrende</t>
  </si>
  <si>
    <t>- Mest utfordrende</t>
  </si>
  <si>
    <t>HOVEDSUM</t>
  </si>
  <si>
    <t>Vekt</t>
  </si>
  <si>
    <t>Alternativ 1 (S+L)</t>
  </si>
  <si>
    <t>Alternativ 2 (2M+L)</t>
  </si>
  <si>
    <t>Alternativ 3 (4M)</t>
  </si>
  <si>
    <t>Samlet vurdering</t>
  </si>
  <si>
    <t>Viktigste fordeler med alternativ</t>
  </si>
  <si>
    <t>Viktigste ulempe med alternativ</t>
  </si>
  <si>
    <t>Konklusjon</t>
  </si>
  <si>
    <t>Utbygging og utfasing - tidslinjer</t>
  </si>
  <si>
    <t>Alternativ</t>
  </si>
  <si>
    <t>1: S+L</t>
  </si>
  <si>
    <t>Økt behov dekkes ved</t>
  </si>
  <si>
    <t>Installere</t>
  </si>
  <si>
    <t>Fase ut</t>
  </si>
  <si>
    <t>Utvide ny</t>
  </si>
  <si>
    <t>Nødvendig økning av kapasitet etter behov</t>
  </si>
  <si>
    <t>Gammel maskin</t>
  </si>
  <si>
    <t>utvidelse av Stallo/Abel</t>
  </si>
  <si>
    <t>maskiner S+L</t>
  </si>
  <si>
    <t>Hexagon og Vilje</t>
  </si>
  <si>
    <t>maskin</t>
  </si>
  <si>
    <t>Abel og Stallo</t>
  </si>
  <si>
    <t>fases ut</t>
  </si>
  <si>
    <t>2: 2M+L</t>
  </si>
  <si>
    <t>Nødvendig økning av kapasitet</t>
  </si>
  <si>
    <t>B1 fases ut</t>
  </si>
  <si>
    <t>maskiner A1+L1</t>
  </si>
  <si>
    <t>maskin B1</t>
  </si>
  <si>
    <t>etter behov på A1 og B1</t>
  </si>
  <si>
    <t>maskiner A2+L2</t>
  </si>
  <si>
    <t>maskin B2</t>
  </si>
  <si>
    <t>3: 4M</t>
  </si>
  <si>
    <t>Installere ny</t>
  </si>
  <si>
    <t>maskin A1</t>
  </si>
  <si>
    <t>Hexagon</t>
  </si>
  <si>
    <t>Vilje</t>
  </si>
  <si>
    <t>maskin C1</t>
  </si>
  <si>
    <t>Abel</t>
  </si>
  <si>
    <t>maskin D1</t>
  </si>
  <si>
    <t>Stallo</t>
  </si>
  <si>
    <t>maskin A2</t>
  </si>
  <si>
    <t>A1</t>
  </si>
  <si>
    <t>B1</t>
  </si>
  <si>
    <t>Tidslinje</t>
  </si>
  <si>
    <t>1H</t>
  </si>
  <si>
    <t>2H</t>
  </si>
  <si>
    <t>Alternativ 1: En HPC-maskin (enten kapabilitet eller kapasitet) og en lavterskelmaskin (S+L)</t>
  </si>
  <si>
    <t>Alternativ 2: To HPC-maskiner, ev. profilert med forskjellig applikasjonsportefølje, samt en lavterskelmaskin (2S+L)</t>
  </si>
  <si>
    <t>Alternativ 3: Dagens løsning med en maskin ved hvert universitet (4M)</t>
  </si>
  <si>
    <t>A1+L1 fases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</si>
</sst>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E6E6E6"/>
        <bgColor rgb="FFE6E6FF"/>
      </patternFill>
    </fill>
    <fill>
      <patternFill patternType="solid">
        <fgColor rgb="FFE2F0D9"/>
        <bgColor rgb="FFE6E6E6"/>
      </patternFill>
    </fill>
    <fill>
      <patternFill patternType="solid">
        <fgColor rgb="FFE6E6FF"/>
        <bgColor rgb="FFE6E6E6"/>
      </patternFill>
    </fill>
    <fill>
      <patternFill patternType="solid">
        <fgColor rgb="FFC5E0B4"/>
        <bgColor rgb="FFD9D9D9"/>
      </patternFill>
    </fill>
    <fill>
      <patternFill patternType="solid">
        <fgColor rgb="FFB4C7E7"/>
        <bgColor rgb="FF99CCFF"/>
      </patternFill>
    </fill>
    <fill>
      <patternFill patternType="solid">
        <fgColor rgb="FFF2F2F2"/>
        <bgColor rgb="FFE6E6E6"/>
      </patternFill>
    </fill>
    <fill>
      <patternFill patternType="solid">
        <fgColor rgb="FFD9D9D9"/>
        <bgColor rgb="FFE6E6E6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 applyBorder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49" fontId="3" fillId="4" borderId="0" xfId="0" applyNumberFormat="1" applyFont="1" applyFill="1" applyAlignment="1">
      <alignment horizontal="center" wrapText="1"/>
    </xf>
    <xf numFmtId="49" fontId="0" fillId="5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1" fontId="3" fillId="3" borderId="1" xfId="0" applyNumberFormat="1" applyFont="1" applyFill="1" applyBorder="1" applyAlignment="1"/>
    <xf numFmtId="1" fontId="0" fillId="0" borderId="1" xfId="0" applyNumberFormat="1" applyFont="1" applyBorder="1" applyAlignment="1"/>
    <xf numFmtId="0" fontId="0" fillId="0" borderId="0" xfId="0" applyFont="1" applyAlignment="1">
      <alignment wrapText="1"/>
    </xf>
    <xf numFmtId="1" fontId="0" fillId="0" borderId="0" xfId="0" applyNumberFormat="1" applyAlignment="1"/>
    <xf numFmtId="49" fontId="0" fillId="0" borderId="0" xfId="0" applyNumberFormat="1" applyFont="1" applyAlignment="1">
      <alignment wrapText="1"/>
    </xf>
    <xf numFmtId="1" fontId="0" fillId="5" borderId="0" xfId="0" applyNumberFormat="1" applyFont="1" applyFill="1" applyAlignment="1"/>
    <xf numFmtId="0" fontId="0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1" fontId="3" fillId="3" borderId="0" xfId="0" applyNumberFormat="1" applyFont="1" applyFill="1" applyBorder="1" applyAlignment="1"/>
    <xf numFmtId="1" fontId="0" fillId="0" borderId="0" xfId="0" applyNumberFormat="1" applyFont="1" applyAlignment="1"/>
    <xf numFmtId="0" fontId="3" fillId="0" borderId="0" xfId="0" applyFont="1" applyAlignment="1">
      <alignment wrapText="1"/>
    </xf>
    <xf numFmtId="0" fontId="0" fillId="0" borderId="0" xfId="0" applyFont="1" applyAlignment="1">
      <alignment horizontal="right" wrapText="1"/>
    </xf>
    <xf numFmtId="1" fontId="3" fillId="0" borderId="0" xfId="0" applyNumberFormat="1" applyFont="1" applyAlignment="1"/>
    <xf numFmtId="1" fontId="3" fillId="4" borderId="0" xfId="0" applyNumberFormat="1" applyFont="1" applyFill="1" applyAlignment="1"/>
    <xf numFmtId="0" fontId="3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49" fontId="0" fillId="5" borderId="0" xfId="0" applyNumberFormat="1" applyFont="1" applyFill="1" applyAlignment="1">
      <alignment wrapText="1"/>
    </xf>
    <xf numFmtId="0" fontId="0" fillId="0" borderId="0" xfId="0" applyAlignment="1">
      <alignment vertical="center" wrapText="1"/>
    </xf>
    <xf numFmtId="0" fontId="5" fillId="0" borderId="0" xfId="0" applyFont="1"/>
    <xf numFmtId="0" fontId="3" fillId="0" borderId="0" xfId="0" applyFont="1" applyAlignment="1">
      <alignment horizontal="center"/>
    </xf>
    <xf numFmtId="0" fontId="0" fillId="0" borderId="2" xfId="0" applyBorder="1"/>
    <xf numFmtId="0" fontId="0" fillId="0" borderId="0" xfId="0" applyBorder="1"/>
    <xf numFmtId="0" fontId="6" fillId="3" borderId="3" xfId="0" applyFont="1" applyFill="1" applyBorder="1"/>
    <xf numFmtId="0" fontId="6" fillId="3" borderId="1" xfId="0" applyFont="1" applyFill="1" applyBorder="1"/>
    <xf numFmtId="0" fontId="6" fillId="3" borderId="4" xfId="0" applyFont="1" applyFill="1" applyBorder="1"/>
    <xf numFmtId="0" fontId="6" fillId="3" borderId="5" xfId="0" applyFont="1" applyFill="1" applyBorder="1"/>
    <xf numFmtId="0" fontId="6" fillId="3" borderId="6" xfId="0" applyFont="1" applyFill="1" applyBorder="1"/>
    <xf numFmtId="0" fontId="6" fillId="0" borderId="0" xfId="0" applyFont="1"/>
    <xf numFmtId="0" fontId="6" fillId="3" borderId="7" xfId="0" applyFont="1" applyFill="1" applyBorder="1"/>
    <xf numFmtId="0" fontId="6" fillId="3" borderId="2" xfId="0" applyFont="1" applyFill="1" applyBorder="1"/>
    <xf numFmtId="0" fontId="6" fillId="3" borderId="8" xfId="0" applyFont="1" applyFill="1" applyBorder="1"/>
    <xf numFmtId="0" fontId="6" fillId="3" borderId="9" xfId="0" applyFont="1" applyFill="1" applyBorder="1"/>
    <xf numFmtId="0" fontId="6" fillId="3" borderId="10" xfId="0" applyFont="1" applyFill="1" applyBorder="1"/>
    <xf numFmtId="0" fontId="6" fillId="0" borderId="11" xfId="0" applyFont="1" applyBorder="1"/>
    <xf numFmtId="0" fontId="6" fillId="0" borderId="0" xfId="0" applyFont="1" applyBorder="1"/>
    <xf numFmtId="0" fontId="6" fillId="0" borderId="12" xfId="0" applyFont="1" applyBorder="1"/>
    <xf numFmtId="0" fontId="6" fillId="5" borderId="3" xfId="0" applyFont="1" applyFill="1" applyBorder="1"/>
    <xf numFmtId="0" fontId="6" fillId="5" borderId="1" xfId="0" applyFont="1" applyFill="1" applyBorder="1"/>
    <xf numFmtId="0" fontId="6" fillId="5" borderId="4" xfId="0" applyFont="1" applyFill="1" applyBorder="1"/>
    <xf numFmtId="0" fontId="6" fillId="5" borderId="5" xfId="0" applyFont="1" applyFill="1" applyBorder="1"/>
    <xf numFmtId="0" fontId="6" fillId="5" borderId="6" xfId="0" applyFont="1" applyFill="1" applyBorder="1"/>
    <xf numFmtId="0" fontId="6" fillId="5" borderId="7" xfId="0" applyFont="1" applyFill="1" applyBorder="1"/>
    <xf numFmtId="0" fontId="6" fillId="5" borderId="2" xfId="0" applyFont="1" applyFill="1" applyBorder="1"/>
    <xf numFmtId="0" fontId="6" fillId="5" borderId="8" xfId="0" applyFont="1" applyFill="1" applyBorder="1"/>
    <xf numFmtId="0" fontId="6" fillId="5" borderId="9" xfId="0" applyFont="1" applyFill="1" applyBorder="1"/>
    <xf numFmtId="0" fontId="6" fillId="5" borderId="10" xfId="0" applyFont="1" applyFill="1" applyBorder="1"/>
    <xf numFmtId="0" fontId="6" fillId="0" borderId="2" xfId="0" applyFont="1" applyBorder="1"/>
    <xf numFmtId="0" fontId="6" fillId="6" borderId="3" xfId="0" applyFont="1" applyFill="1" applyBorder="1"/>
    <xf numFmtId="0" fontId="6" fillId="6" borderId="1" xfId="0" applyFont="1" applyFill="1" applyBorder="1"/>
    <xf numFmtId="0" fontId="6" fillId="6" borderId="4" xfId="0" applyFont="1" applyFill="1" applyBorder="1"/>
    <xf numFmtId="0" fontId="6" fillId="6" borderId="5" xfId="0" applyFont="1" applyFill="1" applyBorder="1"/>
    <xf numFmtId="0" fontId="6" fillId="6" borderId="6" xfId="0" applyFont="1" applyFill="1" applyBorder="1"/>
    <xf numFmtId="0" fontId="6" fillId="6" borderId="7" xfId="0" applyFont="1" applyFill="1" applyBorder="1"/>
    <xf numFmtId="0" fontId="6" fillId="6" borderId="2" xfId="0" applyFont="1" applyFill="1" applyBorder="1"/>
    <xf numFmtId="0" fontId="6" fillId="6" borderId="8" xfId="0" applyFont="1" applyFill="1" applyBorder="1"/>
    <xf numFmtId="0" fontId="6" fillId="6" borderId="9" xfId="0" applyFont="1" applyFill="1" applyBorder="1"/>
    <xf numFmtId="0" fontId="6" fillId="6" borderId="10" xfId="0" applyFont="1" applyFill="1" applyBorder="1"/>
    <xf numFmtId="0" fontId="0" fillId="0" borderId="11" xfId="0" applyBorder="1"/>
    <xf numFmtId="0" fontId="0" fillId="0" borderId="12" xfId="0" applyBorder="1"/>
    <xf numFmtId="0" fontId="0" fillId="7" borderId="0" xfId="0" applyFont="1" applyFill="1"/>
    <xf numFmtId="0" fontId="0" fillId="7" borderId="13" xfId="0" applyFont="1" applyFill="1" applyBorder="1"/>
    <xf numFmtId="0" fontId="0" fillId="7" borderId="0" xfId="0" applyFont="1" applyFill="1" applyBorder="1"/>
    <xf numFmtId="0" fontId="0" fillId="7" borderId="10" xfId="0" applyFont="1" applyFill="1" applyBorder="1"/>
    <xf numFmtId="0" fontId="0" fillId="8" borderId="14" xfId="0" applyFill="1" applyBorder="1"/>
    <xf numFmtId="0" fontId="0" fillId="8" borderId="15" xfId="0" applyFill="1" applyBorder="1"/>
    <xf numFmtId="0" fontId="0" fillId="8" borderId="16" xfId="0" applyFill="1" applyBorder="1"/>
    <xf numFmtId="0" fontId="0" fillId="0" borderId="1" xfId="0" applyBorder="1"/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E6E6E6"/>
      <rgbColor rgb="FFE6E6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5E0B4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108000</xdr:colOff>
      <xdr:row>0</xdr:row>
      <xdr:rowOff>0</xdr:rowOff>
    </xdr:from>
    <xdr:to>
      <xdr:col>5</xdr:col>
      <xdr:colOff>1077840</xdr:colOff>
      <xdr:row>23</xdr:row>
      <xdr:rowOff>294480</xdr:rowOff>
    </xdr:to>
    <xdr:sp macro="" textlink="">
      <xdr:nvSpPr>
        <xdr:cNvPr id="2" name="CustomShape 1" hidden="1"/>
        <xdr:cNvSpPr/>
      </xdr:nvSpPr>
      <xdr:spPr>
        <a:xfrm>
          <a:off x="108000" y="0"/>
          <a:ext cx="8438040" cy="176166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0</xdr:row>
      <xdr:rowOff>0</xdr:rowOff>
    </xdr:from>
    <xdr:to>
      <xdr:col>5</xdr:col>
      <xdr:colOff>1077840</xdr:colOff>
      <xdr:row>23</xdr:row>
      <xdr:rowOff>294480</xdr:rowOff>
    </xdr:to>
    <xdr:sp macro="" textlink="">
      <xdr:nvSpPr>
        <xdr:cNvPr id="3" name="CustomShape 1" hidden="1"/>
        <xdr:cNvSpPr/>
      </xdr:nvSpPr>
      <xdr:spPr>
        <a:xfrm>
          <a:off x="108000" y="0"/>
          <a:ext cx="8438040" cy="176166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0</xdr:row>
      <xdr:rowOff>0</xdr:rowOff>
    </xdr:from>
    <xdr:to>
      <xdr:col>5</xdr:col>
      <xdr:colOff>1077840</xdr:colOff>
      <xdr:row>23</xdr:row>
      <xdr:rowOff>294480</xdr:rowOff>
    </xdr:to>
    <xdr:sp macro="" textlink="">
      <xdr:nvSpPr>
        <xdr:cNvPr id="4" name="CustomShape 1" hidden="1"/>
        <xdr:cNvSpPr/>
      </xdr:nvSpPr>
      <xdr:spPr>
        <a:xfrm>
          <a:off x="108000" y="0"/>
          <a:ext cx="8438040" cy="176166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0</xdr:row>
      <xdr:rowOff>0</xdr:rowOff>
    </xdr:from>
    <xdr:to>
      <xdr:col>5</xdr:col>
      <xdr:colOff>1077840</xdr:colOff>
      <xdr:row>23</xdr:row>
      <xdr:rowOff>294480</xdr:rowOff>
    </xdr:to>
    <xdr:sp macro="" textlink="">
      <xdr:nvSpPr>
        <xdr:cNvPr id="5" name="CustomShape 1" hidden="1"/>
        <xdr:cNvSpPr/>
      </xdr:nvSpPr>
      <xdr:spPr>
        <a:xfrm>
          <a:off x="108000" y="0"/>
          <a:ext cx="8438040" cy="176166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81000</xdr:colOff>
      <xdr:row>0</xdr:row>
      <xdr:rowOff>0</xdr:rowOff>
    </xdr:from>
    <xdr:to>
      <xdr:col>7</xdr:col>
      <xdr:colOff>544680</xdr:colOff>
      <xdr:row>9</xdr:row>
      <xdr:rowOff>612000</xdr:rowOff>
    </xdr:to>
    <xdr:sp macro="" textlink="">
      <xdr:nvSpPr>
        <xdr:cNvPr id="6" name="CustomShape 1" hidden="1"/>
        <xdr:cNvSpPr/>
      </xdr:nvSpPr>
      <xdr:spPr>
        <a:xfrm>
          <a:off x="81000" y="0"/>
          <a:ext cx="10405080" cy="83631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54000</xdr:colOff>
      <xdr:row>0</xdr:row>
      <xdr:rowOff>0</xdr:rowOff>
    </xdr:from>
    <xdr:to>
      <xdr:col>7</xdr:col>
      <xdr:colOff>243720</xdr:colOff>
      <xdr:row>8</xdr:row>
      <xdr:rowOff>418320</xdr:rowOff>
    </xdr:to>
    <xdr:sp macro="" textlink="">
      <xdr:nvSpPr>
        <xdr:cNvPr id="7" name="CustomShape 1" hidden="1"/>
        <xdr:cNvSpPr/>
      </xdr:nvSpPr>
      <xdr:spPr>
        <a:xfrm>
          <a:off x="54000" y="0"/>
          <a:ext cx="10131120" cy="76208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7</xdr:col>
      <xdr:colOff>87480</xdr:colOff>
      <xdr:row>8</xdr:row>
      <xdr:rowOff>418680</xdr:rowOff>
    </xdr:to>
    <xdr:sp macro="" textlink="">
      <xdr:nvSpPr>
        <xdr:cNvPr id="8" name="CustomShape 1" hidden="1"/>
        <xdr:cNvSpPr/>
      </xdr:nvSpPr>
      <xdr:spPr>
        <a:xfrm>
          <a:off x="27000" y="0"/>
          <a:ext cx="10001880" cy="76212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594360</xdr:colOff>
      <xdr:row>8</xdr:row>
      <xdr:rowOff>419100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1"/>
  <sheetViews>
    <sheetView tabSelected="1" zoomScaleNormal="100" workbookViewId="0">
      <selection activeCell="A10" sqref="A10"/>
    </sheetView>
  </sheetViews>
  <sheetFormatPr defaultRowHeight="14.4" x14ac:dyDescent="0.3"/>
  <cols>
    <col min="1" max="1" width="12.33203125"/>
    <col min="2" max="2" width="12.88671875"/>
    <col min="3" max="3" width="11.44140625"/>
    <col min="4" max="4" width="8.6640625"/>
    <col min="5" max="5" width="11.5546875"/>
    <col min="6" max="6" width="11.33203125"/>
    <col min="7" max="7" width="10.88671875"/>
    <col min="8" max="8" width="11.77734375"/>
    <col min="9" max="9" width="10.88671875"/>
    <col min="10" max="1025" width="8.6640625"/>
  </cols>
  <sheetData>
    <row r="3" spans="1:1" ht="18" x14ac:dyDescent="0.35">
      <c r="A3" s="1" t="s">
        <v>0</v>
      </c>
    </row>
    <row r="5" spans="1:1" ht="15.6" x14ac:dyDescent="0.3">
      <c r="A5" s="2" t="s">
        <v>1</v>
      </c>
    </row>
    <row r="7" spans="1:1" x14ac:dyDescent="0.3">
      <c r="A7" s="3" t="s">
        <v>2</v>
      </c>
    </row>
    <row r="8" spans="1:1" x14ac:dyDescent="0.3">
      <c r="A8" t="s">
        <v>3</v>
      </c>
    </row>
    <row r="9" spans="1:1" x14ac:dyDescent="0.3">
      <c r="A9" t="s">
        <v>4</v>
      </c>
    </row>
    <row r="10" spans="1:1" x14ac:dyDescent="0.3">
      <c r="A10" t="s">
        <v>5</v>
      </c>
    </row>
    <row r="12" spans="1:1" x14ac:dyDescent="0.3">
      <c r="A12" s="3" t="s">
        <v>6</v>
      </c>
    </row>
    <row r="13" spans="1:1" x14ac:dyDescent="0.3">
      <c r="A13" t="s">
        <v>197</v>
      </c>
    </row>
    <row r="14" spans="1:1" x14ac:dyDescent="0.3">
      <c r="A14" t="s">
        <v>198</v>
      </c>
    </row>
    <row r="15" spans="1:1" x14ac:dyDescent="0.3">
      <c r="A15" t="s">
        <v>199</v>
      </c>
    </row>
    <row r="16" spans="1:1" x14ac:dyDescent="0.3">
      <c r="A16" t="s">
        <v>7</v>
      </c>
    </row>
    <row r="18" spans="1:13" x14ac:dyDescent="0.3">
      <c r="A18" s="3" t="s">
        <v>8</v>
      </c>
    </row>
    <row r="19" spans="1:13" x14ac:dyDescent="0.3">
      <c r="A19" t="s">
        <v>9</v>
      </c>
    </row>
    <row r="20" spans="1:13" x14ac:dyDescent="0.3">
      <c r="A20" t="s">
        <v>10</v>
      </c>
    </row>
    <row r="21" spans="1:13" ht="28.8" customHeight="1" x14ac:dyDescent="0.3">
      <c r="A21" s="81" t="s">
        <v>11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</row>
  </sheetData>
  <mergeCells count="1">
    <mergeCell ref="A21:M2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52"/>
  <sheetViews>
    <sheetView zoomScaleNormal="100" workbookViewId="0">
      <pane ySplit="1" topLeftCell="A2" activePane="bottomLeft" state="frozen"/>
      <selection pane="bottomLeft" activeCell="G2" sqref="G2"/>
    </sheetView>
  </sheetViews>
  <sheetFormatPr defaultRowHeight="14.4" x14ac:dyDescent="0.3"/>
  <cols>
    <col min="1" max="4" width="18.6640625" style="5"/>
    <col min="5" max="5" width="9.109375" style="5"/>
    <col min="6" max="6" width="18.6640625" style="6"/>
    <col min="7" max="7" width="9.109375" style="6"/>
    <col min="8" max="8" width="18.6640625" style="6"/>
    <col min="9" max="9" width="9.109375" style="6"/>
    <col min="10" max="10" width="18.6640625" style="6"/>
    <col min="11" max="11" width="9.109375" style="5"/>
    <col min="12" max="1025" width="17" style="5"/>
  </cols>
  <sheetData>
    <row r="1" spans="1:1024" ht="46.35" customHeight="1" x14ac:dyDescent="0.3">
      <c r="A1" s="7" t="s">
        <v>12</v>
      </c>
      <c r="B1" s="7" t="s">
        <v>13</v>
      </c>
      <c r="C1" s="7" t="s">
        <v>14</v>
      </c>
      <c r="D1" s="7" t="s">
        <v>15</v>
      </c>
      <c r="E1" s="8" t="s">
        <v>16</v>
      </c>
      <c r="F1" s="9" t="s">
        <v>17</v>
      </c>
      <c r="G1" s="10" t="s">
        <v>18</v>
      </c>
      <c r="H1" s="9" t="s">
        <v>19</v>
      </c>
      <c r="I1" s="10" t="s">
        <v>18</v>
      </c>
      <c r="J1" s="9" t="s">
        <v>20</v>
      </c>
      <c r="K1" s="10" t="s">
        <v>18</v>
      </c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8.8" x14ac:dyDescent="0.3">
      <c r="A2" s="11" t="s">
        <v>21</v>
      </c>
      <c r="B2" s="12"/>
      <c r="C2" s="12"/>
      <c r="D2" s="12"/>
      <c r="E2" s="13">
        <v>30</v>
      </c>
      <c r="F2" s="12"/>
      <c r="G2" s="14"/>
      <c r="H2" s="12"/>
      <c r="I2" s="14"/>
      <c r="J2" s="12"/>
      <c r="K2" s="14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57.6" x14ac:dyDescent="0.3">
      <c r="A3"/>
      <c r="B3" s="15" t="s">
        <v>22</v>
      </c>
      <c r="C3" s="15" t="s">
        <v>23</v>
      </c>
      <c r="D3" s="15" t="s">
        <v>24</v>
      </c>
      <c r="E3" s="16">
        <v>10</v>
      </c>
      <c r="F3" s="17" t="s">
        <v>25</v>
      </c>
      <c r="G3" s="18">
        <v>10</v>
      </c>
      <c r="H3" s="17" t="s">
        <v>25</v>
      </c>
      <c r="I3" s="18">
        <v>10</v>
      </c>
      <c r="J3" s="17" t="s">
        <v>25</v>
      </c>
      <c r="K3" s="18">
        <v>10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103.2" customHeight="1" x14ac:dyDescent="0.3">
      <c r="A4"/>
      <c r="B4" s="15" t="s">
        <v>26</v>
      </c>
      <c r="C4" s="15" t="s">
        <v>27</v>
      </c>
      <c r="D4" s="15" t="s">
        <v>28</v>
      </c>
      <c r="E4" s="16">
        <v>25</v>
      </c>
      <c r="F4" s="17" t="s">
        <v>25</v>
      </c>
      <c r="G4" s="18">
        <v>10</v>
      </c>
      <c r="H4" s="17" t="s">
        <v>25</v>
      </c>
      <c r="I4" s="18">
        <v>10</v>
      </c>
      <c r="J4" s="17" t="s">
        <v>25</v>
      </c>
      <c r="K4" s="18">
        <v>10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29.6" x14ac:dyDescent="0.3">
      <c r="A5"/>
      <c r="B5" s="15" t="s">
        <v>29</v>
      </c>
      <c r="C5" s="15" t="s">
        <v>30</v>
      </c>
      <c r="D5" s="15" t="s">
        <v>31</v>
      </c>
      <c r="E5" s="16">
        <v>15</v>
      </c>
      <c r="F5" s="17" t="s">
        <v>25</v>
      </c>
      <c r="G5" s="18">
        <v>10</v>
      </c>
      <c r="H5" s="17" t="s">
        <v>32</v>
      </c>
      <c r="I5" s="18">
        <v>10</v>
      </c>
      <c r="J5" s="17" t="s">
        <v>33</v>
      </c>
      <c r="K5" s="18">
        <v>4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86.4" x14ac:dyDescent="0.3">
      <c r="A6"/>
      <c r="B6" s="15" t="s">
        <v>34</v>
      </c>
      <c r="C6" s="15" t="s">
        <v>35</v>
      </c>
      <c r="D6" s="15" t="s">
        <v>36</v>
      </c>
      <c r="E6" s="16">
        <v>10</v>
      </c>
      <c r="F6" s="17" t="s">
        <v>25</v>
      </c>
      <c r="G6" s="18">
        <v>10</v>
      </c>
      <c r="H6" s="17" t="s">
        <v>25</v>
      </c>
      <c r="I6" s="18">
        <v>10</v>
      </c>
      <c r="J6" s="17" t="s">
        <v>25</v>
      </c>
      <c r="K6" s="18">
        <v>10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57.6" x14ac:dyDescent="0.3">
      <c r="A7"/>
      <c r="B7" s="15" t="s">
        <v>37</v>
      </c>
      <c r="C7" s="15" t="s">
        <v>38</v>
      </c>
      <c r="D7" s="15" t="s">
        <v>39</v>
      </c>
      <c r="E7" s="16">
        <v>5</v>
      </c>
      <c r="F7" s="17" t="s">
        <v>25</v>
      </c>
      <c r="G7" s="18">
        <v>10</v>
      </c>
      <c r="H7" s="17" t="s">
        <v>25</v>
      </c>
      <c r="I7" s="18">
        <v>10</v>
      </c>
      <c r="J7" s="17" t="s">
        <v>25</v>
      </c>
      <c r="K7" s="18">
        <v>10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57.6" x14ac:dyDescent="0.3">
      <c r="A8"/>
      <c r="B8" s="15" t="s">
        <v>40</v>
      </c>
      <c r="C8" s="15" t="s">
        <v>41</v>
      </c>
      <c r="D8" s="15" t="s">
        <v>42</v>
      </c>
      <c r="E8" s="16">
        <v>5</v>
      </c>
      <c r="F8" s="17" t="s">
        <v>25</v>
      </c>
      <c r="G8" s="18">
        <v>10</v>
      </c>
      <c r="H8" s="17" t="s">
        <v>25</v>
      </c>
      <c r="I8" s="18">
        <v>10</v>
      </c>
      <c r="J8" s="17" t="s">
        <v>25</v>
      </c>
      <c r="K8" s="18">
        <v>10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43.2" x14ac:dyDescent="0.3">
      <c r="A9"/>
      <c r="B9" s="15" t="s">
        <v>43</v>
      </c>
      <c r="C9" s="15" t="s">
        <v>44</v>
      </c>
      <c r="D9" s="15" t="s">
        <v>45</v>
      </c>
      <c r="E9" s="16">
        <v>10</v>
      </c>
      <c r="F9" s="17" t="s">
        <v>25</v>
      </c>
      <c r="G9" s="18">
        <v>10</v>
      </c>
      <c r="H9" s="17" t="s">
        <v>25</v>
      </c>
      <c r="I9" s="18">
        <v>10</v>
      </c>
      <c r="J9" s="17" t="s">
        <v>25</v>
      </c>
      <c r="K9" s="18">
        <v>10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72" x14ac:dyDescent="0.3">
      <c r="A10"/>
      <c r="B10" s="15" t="s">
        <v>46</v>
      </c>
      <c r="C10" s="15" t="s">
        <v>47</v>
      </c>
      <c r="D10" s="15" t="s">
        <v>48</v>
      </c>
      <c r="E10" s="16">
        <v>5</v>
      </c>
      <c r="F10" s="17" t="s">
        <v>25</v>
      </c>
      <c r="G10" s="18">
        <v>10</v>
      </c>
      <c r="H10" s="17" t="s">
        <v>25</v>
      </c>
      <c r="I10" s="18">
        <v>10</v>
      </c>
      <c r="J10" s="17" t="s">
        <v>25</v>
      </c>
      <c r="K10" s="18">
        <v>10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72" x14ac:dyDescent="0.3">
      <c r="A11"/>
      <c r="B11" s="15" t="s">
        <v>49</v>
      </c>
      <c r="C11" s="15" t="s">
        <v>50</v>
      </c>
      <c r="D11" s="15" t="s">
        <v>51</v>
      </c>
      <c r="E11" s="16">
        <v>5</v>
      </c>
      <c r="F11" s="17" t="s">
        <v>52</v>
      </c>
      <c r="G11" s="18">
        <v>5</v>
      </c>
      <c r="H11" s="17" t="s">
        <v>52</v>
      </c>
      <c r="I11" s="18">
        <v>10</v>
      </c>
      <c r="J11" s="17" t="s">
        <v>25</v>
      </c>
      <c r="K11" s="18">
        <v>10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100.8" x14ac:dyDescent="0.3">
      <c r="A12"/>
      <c r="B12" s="15" t="s">
        <v>53</v>
      </c>
      <c r="C12" s="15" t="s">
        <v>54</v>
      </c>
      <c r="D12" s="15" t="s">
        <v>55</v>
      </c>
      <c r="E12" s="16">
        <v>5</v>
      </c>
      <c r="F12" s="17" t="s">
        <v>25</v>
      </c>
      <c r="G12" s="18">
        <v>10</v>
      </c>
      <c r="H12" s="17" t="s">
        <v>25</v>
      </c>
      <c r="I12" s="18">
        <v>10</v>
      </c>
      <c r="J12" s="17" t="s">
        <v>25</v>
      </c>
      <c r="K12" s="18">
        <v>10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75.599999999999994" customHeight="1" x14ac:dyDescent="0.3">
      <c r="A13"/>
      <c r="B13" s="15" t="s">
        <v>56</v>
      </c>
      <c r="C13" s="15" t="s">
        <v>57</v>
      </c>
      <c r="D13" s="15" t="s">
        <v>58</v>
      </c>
      <c r="E13" s="16">
        <v>5</v>
      </c>
      <c r="F13" s="17" t="s">
        <v>25</v>
      </c>
      <c r="G13" s="18">
        <v>10</v>
      </c>
      <c r="H13" s="17" t="s">
        <v>25</v>
      </c>
      <c r="I13" s="18">
        <v>10</v>
      </c>
      <c r="J13" s="17" t="s">
        <v>25</v>
      </c>
      <c r="K13" s="18">
        <v>10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3.2" x14ac:dyDescent="0.3">
      <c r="A14"/>
      <c r="B14" s="15" t="s">
        <v>59</v>
      </c>
      <c r="C14" s="15" t="s">
        <v>60</v>
      </c>
      <c r="D14" s="15" t="s">
        <v>61</v>
      </c>
      <c r="E14" s="16">
        <v>0</v>
      </c>
      <c r="F14" s="17" t="s">
        <v>62</v>
      </c>
      <c r="G14" s="18"/>
      <c r="H14" s="17" t="s">
        <v>62</v>
      </c>
      <c r="I14" s="18"/>
      <c r="J14" s="17" t="s">
        <v>62</v>
      </c>
      <c r="K14" s="18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3">
      <c r="A15" s="15" t="s">
        <v>63</v>
      </c>
      <c r="B15" s="15"/>
      <c r="C15" s="15"/>
      <c r="D15" s="15"/>
      <c r="E15" s="16">
        <f>SUM(E3:E14)</f>
        <v>100</v>
      </c>
      <c r="F15" s="17"/>
      <c r="G15" s="18">
        <f>SUMPRODUCT($E$3:$E$14,G3:G14)/100</f>
        <v>9.75</v>
      </c>
      <c r="H15" s="17"/>
      <c r="I15" s="18">
        <f>SUMPRODUCT($E$3:$E$14,I3:I14)/100</f>
        <v>10</v>
      </c>
      <c r="J15" s="17"/>
      <c r="K15" s="18">
        <f>SUMPRODUCT($E$3:$E$14,K3:K14)/100</f>
        <v>9.1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28.8" x14ac:dyDescent="0.3">
      <c r="A16" s="11" t="s">
        <v>64</v>
      </c>
      <c r="B16" s="12"/>
      <c r="C16" s="12"/>
      <c r="D16" s="12"/>
      <c r="E16" s="13">
        <v>15</v>
      </c>
      <c r="F16" s="12"/>
      <c r="G16" s="14"/>
      <c r="H16" s="12"/>
      <c r="I16" s="14"/>
      <c r="J16" s="12"/>
      <c r="K16" s="14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67.8" customHeight="1" x14ac:dyDescent="0.3">
      <c r="A17"/>
      <c r="B17" s="15" t="s">
        <v>65</v>
      </c>
      <c r="C17" s="15"/>
      <c r="D17" s="19" t="s">
        <v>66</v>
      </c>
      <c r="E17" s="16">
        <v>10</v>
      </c>
      <c r="F17" s="17" t="s">
        <v>67</v>
      </c>
      <c r="G17" s="18">
        <v>10</v>
      </c>
      <c r="H17" s="17" t="s">
        <v>68</v>
      </c>
      <c r="I17" s="18">
        <v>10</v>
      </c>
      <c r="J17" s="17" t="s">
        <v>69</v>
      </c>
      <c r="K17" s="18">
        <v>2</v>
      </c>
      <c r="L17"/>
      <c r="M17"/>
      <c r="N17" s="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43.2" x14ac:dyDescent="0.3">
      <c r="A18"/>
      <c r="B18" s="15" t="s">
        <v>70</v>
      </c>
      <c r="C18" s="15"/>
      <c r="D18" s="19" t="s">
        <v>71</v>
      </c>
      <c r="E18" s="16">
        <v>25</v>
      </c>
      <c r="F18" s="17" t="s">
        <v>72</v>
      </c>
      <c r="G18" s="18">
        <v>10</v>
      </c>
      <c r="H18" s="17" t="s">
        <v>72</v>
      </c>
      <c r="I18" s="18">
        <v>10</v>
      </c>
      <c r="J18" s="17" t="s">
        <v>73</v>
      </c>
      <c r="K18" s="18">
        <v>2</v>
      </c>
      <c r="L18"/>
      <c r="M18"/>
      <c r="N18" s="15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63" customHeight="1" x14ac:dyDescent="0.3">
      <c r="A19"/>
      <c r="B19" s="15" t="s">
        <v>74</v>
      </c>
      <c r="C19" s="15"/>
      <c r="D19" s="19" t="s">
        <v>75</v>
      </c>
      <c r="E19" s="16">
        <v>20</v>
      </c>
      <c r="F19" s="17" t="s">
        <v>76</v>
      </c>
      <c r="G19" s="18">
        <v>8</v>
      </c>
      <c r="H19" s="17" t="s">
        <v>77</v>
      </c>
      <c r="I19" s="18">
        <v>10</v>
      </c>
      <c r="J19" s="17" t="s">
        <v>78</v>
      </c>
      <c r="K19" s="18">
        <v>2</v>
      </c>
      <c r="L19"/>
      <c r="M19"/>
      <c r="N19" s="4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72" x14ac:dyDescent="0.3">
      <c r="A20"/>
      <c r="B20" s="15" t="s">
        <v>79</v>
      </c>
      <c r="C20" s="15"/>
      <c r="D20" s="19" t="s">
        <v>80</v>
      </c>
      <c r="E20" s="16">
        <v>15</v>
      </c>
      <c r="F20" s="17" t="s">
        <v>81</v>
      </c>
      <c r="G20" s="18">
        <v>10</v>
      </c>
      <c r="H20" s="17" t="s">
        <v>82</v>
      </c>
      <c r="I20" s="18">
        <v>8</v>
      </c>
      <c r="J20" s="17" t="s">
        <v>78</v>
      </c>
      <c r="K20" s="18">
        <v>2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57.6" x14ac:dyDescent="0.3">
      <c r="A21"/>
      <c r="B21" s="15" t="s">
        <v>83</v>
      </c>
      <c r="C21" s="15"/>
      <c r="D21" s="19" t="s">
        <v>84</v>
      </c>
      <c r="E21" s="16">
        <v>30</v>
      </c>
      <c r="F21" s="17" t="s">
        <v>85</v>
      </c>
      <c r="G21" s="18">
        <v>10</v>
      </c>
      <c r="H21" s="17" t="s">
        <v>85</v>
      </c>
      <c r="I21" s="18">
        <v>10</v>
      </c>
      <c r="J21" s="17" t="s">
        <v>86</v>
      </c>
      <c r="K21" s="18">
        <v>2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x14ac:dyDescent="0.3">
      <c r="A22" s="15" t="s">
        <v>63</v>
      </c>
      <c r="B22" s="15"/>
      <c r="C22" s="15"/>
      <c r="D22" s="19"/>
      <c r="E22" s="16">
        <f>SUM(E17:E21)</f>
        <v>100</v>
      </c>
      <c r="F22" s="17"/>
      <c r="G22" s="18">
        <f>SUMPRODUCT($E17:$E21,G17:G21)/100</f>
        <v>9.6</v>
      </c>
      <c r="H22" s="17"/>
      <c r="I22" s="18">
        <f>SUMPRODUCT($E17:$E21,I17:I21)/100</f>
        <v>9.6999999999999993</v>
      </c>
      <c r="J22" s="17"/>
      <c r="K22" s="18">
        <f>SUMPRODUCT($E17:$E21,K17:K21)/100</f>
        <v>2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28.8" x14ac:dyDescent="0.3">
      <c r="A23" s="11" t="s">
        <v>87</v>
      </c>
      <c r="B23" s="12"/>
      <c r="C23" s="12"/>
      <c r="D23" s="12"/>
      <c r="E23" s="13">
        <v>25</v>
      </c>
      <c r="F23" s="12"/>
      <c r="G23" s="14"/>
      <c r="H23" s="12"/>
      <c r="I23" s="14"/>
      <c r="J23" s="12"/>
      <c r="K23" s="14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80.400000000000006" customHeight="1" x14ac:dyDescent="0.3">
      <c r="A24"/>
      <c r="B24" s="15" t="s">
        <v>88</v>
      </c>
      <c r="C24" s="15"/>
      <c r="D24" s="19" t="s">
        <v>89</v>
      </c>
      <c r="E24" s="16">
        <v>15</v>
      </c>
      <c r="F24" s="17" t="s">
        <v>90</v>
      </c>
      <c r="G24" s="18">
        <v>5</v>
      </c>
      <c r="H24" s="17" t="s">
        <v>91</v>
      </c>
      <c r="I24" s="18">
        <v>10</v>
      </c>
      <c r="J24" s="17" t="s">
        <v>92</v>
      </c>
      <c r="K24" s="18">
        <v>2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138" customHeight="1" x14ac:dyDescent="0.3">
      <c r="A25"/>
      <c r="B25" s="15" t="s">
        <v>93</v>
      </c>
      <c r="C25" s="15"/>
      <c r="D25" s="19" t="s">
        <v>94</v>
      </c>
      <c r="E25" s="16">
        <v>15</v>
      </c>
      <c r="F25" s="17" t="s">
        <v>95</v>
      </c>
      <c r="G25" s="18">
        <v>10</v>
      </c>
      <c r="H25" s="17" t="s">
        <v>96</v>
      </c>
      <c r="I25" s="18">
        <v>8</v>
      </c>
      <c r="J25" s="17" t="s">
        <v>97</v>
      </c>
      <c r="K25" s="18">
        <v>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84" customHeight="1" x14ac:dyDescent="0.3">
      <c r="A26"/>
      <c r="B26" s="15" t="s">
        <v>98</v>
      </c>
      <c r="C26" s="15"/>
      <c r="D26" s="19" t="s">
        <v>99</v>
      </c>
      <c r="E26" s="16">
        <v>15</v>
      </c>
      <c r="F26" s="17" t="s">
        <v>100</v>
      </c>
      <c r="G26" s="18">
        <v>8</v>
      </c>
      <c r="H26" s="17" t="s">
        <v>101</v>
      </c>
      <c r="I26" s="18">
        <v>10</v>
      </c>
      <c r="J26" s="17" t="s">
        <v>102</v>
      </c>
      <c r="K26" s="18">
        <v>2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86.4" x14ac:dyDescent="0.3">
      <c r="A27"/>
      <c r="B27" s="20" t="s">
        <v>103</v>
      </c>
      <c r="C27" s="20"/>
      <c r="D27" s="19" t="s">
        <v>104</v>
      </c>
      <c r="E27" s="16">
        <v>10</v>
      </c>
      <c r="F27" s="17" t="s">
        <v>105</v>
      </c>
      <c r="G27" s="18">
        <v>10</v>
      </c>
      <c r="H27" s="17" t="s">
        <v>106</v>
      </c>
      <c r="I27" s="18">
        <v>8</v>
      </c>
      <c r="J27" s="17" t="s">
        <v>107</v>
      </c>
      <c r="K27" s="18">
        <v>1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58.2" customHeight="1" x14ac:dyDescent="0.3">
      <c r="A28"/>
      <c r="B28" s="20" t="s">
        <v>108</v>
      </c>
      <c r="C28" s="20"/>
      <c r="D28" s="19" t="s">
        <v>109</v>
      </c>
      <c r="E28" s="16">
        <v>15</v>
      </c>
      <c r="F28" s="17" t="s">
        <v>110</v>
      </c>
      <c r="G28" s="18">
        <v>1</v>
      </c>
      <c r="H28" s="17" t="s">
        <v>111</v>
      </c>
      <c r="I28" s="18">
        <v>10</v>
      </c>
      <c r="J28" s="17" t="s">
        <v>112</v>
      </c>
      <c r="K28" s="18">
        <v>10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54" customHeight="1" x14ac:dyDescent="0.3">
      <c r="A29"/>
      <c r="B29" s="15" t="s">
        <v>113</v>
      </c>
      <c r="C29" s="15"/>
      <c r="D29" s="19" t="s">
        <v>114</v>
      </c>
      <c r="E29" s="16">
        <v>30</v>
      </c>
      <c r="F29" s="17" t="s">
        <v>115</v>
      </c>
      <c r="G29" s="18">
        <v>1</v>
      </c>
      <c r="H29" s="17" t="s">
        <v>116</v>
      </c>
      <c r="I29" s="18">
        <v>8</v>
      </c>
      <c r="J29" s="17" t="s">
        <v>117</v>
      </c>
      <c r="K29" s="18">
        <v>10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17.399999999999999" customHeight="1" x14ac:dyDescent="0.3">
      <c r="A30" s="15" t="s">
        <v>63</v>
      </c>
      <c r="B30" s="15"/>
      <c r="C30" s="15"/>
      <c r="D30" s="19"/>
      <c r="E30" s="16">
        <f>SUM(E24:E29)</f>
        <v>100</v>
      </c>
      <c r="F30" s="17"/>
      <c r="G30" s="18">
        <f>SUMPRODUCT($E24:$E29,G24:G29)/100</f>
        <v>4.9000000000000004</v>
      </c>
      <c r="H30" s="17"/>
      <c r="I30" s="18">
        <f>SUMPRODUCT($E24:$E29,I24:I29)/100</f>
        <v>8.9</v>
      </c>
      <c r="J30" s="17"/>
      <c r="K30" s="18">
        <f>SUMPRODUCT($E24:$E29,K24:K29)/100</f>
        <v>5.5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x14ac:dyDescent="0.3">
      <c r="A31" s="11" t="s">
        <v>118</v>
      </c>
      <c r="B31" s="12"/>
      <c r="C31" s="12"/>
      <c r="D31" s="21"/>
      <c r="E31" s="13">
        <v>5</v>
      </c>
      <c r="F31" s="12"/>
      <c r="G31" s="14"/>
      <c r="H31" s="12"/>
      <c r="I31" s="14"/>
      <c r="J31" s="12"/>
      <c r="K31" s="14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ht="90.6" customHeight="1" x14ac:dyDescent="0.3">
      <c r="A32"/>
      <c r="B32" s="15" t="s">
        <v>119</v>
      </c>
      <c r="C32" s="15"/>
      <c r="D32" s="19" t="s">
        <v>120</v>
      </c>
      <c r="E32" s="16">
        <v>20</v>
      </c>
      <c r="F32" s="17" t="s">
        <v>121</v>
      </c>
      <c r="G32" s="18">
        <v>6</v>
      </c>
      <c r="H32" s="17" t="s">
        <v>122</v>
      </c>
      <c r="I32" s="18">
        <v>8</v>
      </c>
      <c r="J32" s="17" t="s">
        <v>123</v>
      </c>
      <c r="K32" s="18">
        <v>10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 ht="81" customHeight="1" x14ac:dyDescent="0.3">
      <c r="A33"/>
      <c r="B33" s="15" t="s">
        <v>124</v>
      </c>
      <c r="C33" s="15"/>
      <c r="D33" s="15" t="s">
        <v>125</v>
      </c>
      <c r="E33" s="16">
        <v>40</v>
      </c>
      <c r="F33" s="17" t="s">
        <v>126</v>
      </c>
      <c r="G33" s="18">
        <v>10</v>
      </c>
      <c r="H33" s="17" t="s">
        <v>126</v>
      </c>
      <c r="I33" s="18">
        <v>10</v>
      </c>
      <c r="J33" s="17" t="s">
        <v>127</v>
      </c>
      <c r="K33" s="18">
        <v>4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ht="81" customHeight="1" x14ac:dyDescent="0.3">
      <c r="A34"/>
      <c r="B34" s="15" t="s">
        <v>128</v>
      </c>
      <c r="C34" s="15"/>
      <c r="D34" s="19" t="s">
        <v>129</v>
      </c>
      <c r="E34" s="16">
        <v>40</v>
      </c>
      <c r="F34" s="17" t="s">
        <v>25</v>
      </c>
      <c r="G34" s="18">
        <v>10</v>
      </c>
      <c r="H34" s="17" t="s">
        <v>25</v>
      </c>
      <c r="I34" s="18">
        <v>10</v>
      </c>
      <c r="J34" s="17" t="s">
        <v>25</v>
      </c>
      <c r="K34" s="18">
        <v>10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ht="16.8" customHeight="1" x14ac:dyDescent="0.3">
      <c r="A35" s="15" t="s">
        <v>63</v>
      </c>
      <c r="B35" s="15"/>
      <c r="C35" s="15"/>
      <c r="D35" s="19"/>
      <c r="E35" s="16">
        <f>SUM(E32:E34)</f>
        <v>100</v>
      </c>
      <c r="F35" s="17"/>
      <c r="G35" s="18">
        <f>SUMPRODUCT($E32:$E34,G32:G34)/100</f>
        <v>9.1999999999999993</v>
      </c>
      <c r="H35" s="17"/>
      <c r="I35" s="18">
        <f>SUMPRODUCT($E32:$E34,I32:I34)/100</f>
        <v>9.6</v>
      </c>
      <c r="J35" s="17"/>
      <c r="K35" s="18">
        <f>SUMPRODUCT($E32:$E34,K32:K34)/100</f>
        <v>7.6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3">
      <c r="A36" s="11" t="s">
        <v>130</v>
      </c>
      <c r="B36" s="12"/>
      <c r="C36" s="12"/>
      <c r="D36" s="21"/>
      <c r="E36" s="22">
        <v>15</v>
      </c>
      <c r="F36" s="12"/>
      <c r="G36" s="23"/>
      <c r="H36" s="12"/>
      <c r="I36" s="23"/>
      <c r="J36" s="12"/>
      <c r="K36" s="23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ht="132" customHeight="1" x14ac:dyDescent="0.3">
      <c r="A37"/>
      <c r="B37" s="15" t="s">
        <v>131</v>
      </c>
      <c r="C37" s="15"/>
      <c r="D37" s="19" t="s">
        <v>132</v>
      </c>
      <c r="E37" s="16">
        <v>80</v>
      </c>
      <c r="F37" s="17" t="s">
        <v>133</v>
      </c>
      <c r="G37" s="18">
        <v>10</v>
      </c>
      <c r="H37" s="17" t="s">
        <v>133</v>
      </c>
      <c r="I37" s="18">
        <v>10</v>
      </c>
      <c r="J37" s="17" t="s">
        <v>134</v>
      </c>
      <c r="K37" s="18">
        <v>2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ht="57.6" x14ac:dyDescent="0.3">
      <c r="A38"/>
      <c r="B38" s="15" t="s">
        <v>135</v>
      </c>
      <c r="C38" s="15"/>
      <c r="D38" s="19" t="s">
        <v>136</v>
      </c>
      <c r="E38" s="16">
        <v>20</v>
      </c>
      <c r="F38" s="17" t="s">
        <v>137</v>
      </c>
      <c r="G38" s="18">
        <v>2</v>
      </c>
      <c r="H38" s="17" t="s">
        <v>138</v>
      </c>
      <c r="I38" s="18">
        <v>8</v>
      </c>
      <c r="J38" s="17" t="s">
        <v>139</v>
      </c>
      <c r="K38" s="18">
        <v>10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3">
      <c r="A39" s="15" t="s">
        <v>63</v>
      </c>
      <c r="B39" s="15"/>
      <c r="C39" s="15"/>
      <c r="D39" s="19"/>
      <c r="E39" s="16">
        <f>SUM(E37:E38)</f>
        <v>100</v>
      </c>
      <c r="F39" s="17"/>
      <c r="G39" s="18">
        <f>SUMPRODUCT($E37:$E38,G37:G38)/100</f>
        <v>8.4</v>
      </c>
      <c r="H39" s="17"/>
      <c r="I39" s="18">
        <f>SUMPRODUCT($E37:$E38,I37:I38)/100</f>
        <v>9.6</v>
      </c>
      <c r="J39" s="17"/>
      <c r="K39" s="18">
        <f>SUMPRODUCT($E37:$E38,K37:K38)/100</f>
        <v>3.6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3">
      <c r="A40" s="11" t="s">
        <v>140</v>
      </c>
      <c r="B40" s="12"/>
      <c r="C40" s="12"/>
      <c r="D40" s="12"/>
      <c r="E40" s="13">
        <v>10</v>
      </c>
      <c r="F40" s="12"/>
      <c r="G40" s="14"/>
      <c r="H40" s="12"/>
      <c r="I40" s="14"/>
      <c r="J40" s="12"/>
      <c r="K40" s="14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ht="43.2" x14ac:dyDescent="0.3">
      <c r="A41"/>
      <c r="B41" s="15" t="s">
        <v>141</v>
      </c>
      <c r="C41" s="15"/>
      <c r="D41" s="19" t="s">
        <v>142</v>
      </c>
      <c r="E41" s="16">
        <v>60</v>
      </c>
      <c r="F41" s="17" t="s">
        <v>143</v>
      </c>
      <c r="G41" s="18">
        <v>10</v>
      </c>
      <c r="H41" s="17" t="s">
        <v>144</v>
      </c>
      <c r="I41" s="18">
        <v>5</v>
      </c>
      <c r="J41" s="17" t="s">
        <v>145</v>
      </c>
      <c r="K41" s="18">
        <v>1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</row>
    <row r="42" spans="1:1024" ht="28.8" x14ac:dyDescent="0.3">
      <c r="A42"/>
      <c r="B42" s="15" t="s">
        <v>146</v>
      </c>
      <c r="C42" s="15"/>
      <c r="D42" s="15" t="s">
        <v>147</v>
      </c>
      <c r="E42" s="16">
        <v>40</v>
      </c>
      <c r="F42" s="15" t="s">
        <v>25</v>
      </c>
      <c r="G42" s="18">
        <v>10</v>
      </c>
      <c r="H42" s="15" t="s">
        <v>148</v>
      </c>
      <c r="I42" s="18">
        <v>8</v>
      </c>
      <c r="J42" s="15" t="s">
        <v>149</v>
      </c>
      <c r="K42" s="18">
        <v>1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</row>
    <row r="43" spans="1:1024" s="15" customFormat="1" x14ac:dyDescent="0.3">
      <c r="A43" s="15" t="s">
        <v>63</v>
      </c>
      <c r="E43" s="16">
        <f>SUM(E41:E42)</f>
        <v>100</v>
      </c>
      <c r="G43" s="18">
        <f>SUMPRODUCT($E41:$E42,G41:G42)/100</f>
        <v>10</v>
      </c>
      <c r="I43" s="18">
        <f>SUMPRODUCT($E41:$E42,I41:I42)/100</f>
        <v>6.2</v>
      </c>
      <c r="K43" s="18">
        <f>SUMPRODUCT($E41:$E42,K41:K42)/100</f>
        <v>1</v>
      </c>
    </row>
    <row r="44" spans="1:1024" s="15" customFormat="1" x14ac:dyDescent="0.3">
      <c r="A44"/>
      <c r="E44" s="16"/>
      <c r="G44" s="18"/>
      <c r="I44" s="18"/>
      <c r="K44" s="18"/>
    </row>
    <row r="45" spans="1:1024" ht="20.399999999999999" customHeight="1" x14ac:dyDescent="0.3">
      <c r="A45" s="24" t="s">
        <v>150</v>
      </c>
      <c r="B45" s="15"/>
      <c r="C45" s="15"/>
      <c r="D45" s="25" t="s">
        <v>151</v>
      </c>
      <c r="E45" s="26">
        <f>E2+E16+E23+E31+E36+E40</f>
        <v>100</v>
      </c>
      <c r="F45" s="25" t="s">
        <v>152</v>
      </c>
      <c r="G45" s="27">
        <f>(($E2*G15)+($E16*G22)+($E23*G30)+($E31*G35)+($E36*G39)+($E40*G43))/100</f>
        <v>8.31</v>
      </c>
      <c r="H45" s="25" t="s">
        <v>153</v>
      </c>
      <c r="I45" s="27">
        <f>(($E2*I15)+($E16*I22)+($E23*I30)+($E31*I35)+($E36*I39)+($E40*I43))/100</f>
        <v>9.2200000000000006</v>
      </c>
      <c r="J45" s="25" t="s">
        <v>154</v>
      </c>
      <c r="K45" s="27">
        <f>(($E2*K15)+($E16*K22)+($E23*K30)+($E31*K35)+($E36*K39)+($E40*K43))/100</f>
        <v>5.4249999999999998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</row>
    <row r="46" spans="1:1024" s="15" customFormat="1" x14ac:dyDescent="0.3">
      <c r="E46" s="16"/>
      <c r="G46" s="23"/>
      <c r="I46" s="23"/>
      <c r="K46" s="23"/>
    </row>
    <row r="47" spans="1:1024" ht="16.95" customHeight="1" x14ac:dyDescent="0.3">
      <c r="A47" s="28" t="s">
        <v>155</v>
      </c>
      <c r="B47" s="29"/>
      <c r="C47" s="29"/>
      <c r="D47" s="29"/>
      <c r="E47" s="30"/>
      <c r="F47" s="30"/>
      <c r="G47" s="30"/>
      <c r="H47" s="30"/>
      <c r="I47" s="30"/>
      <c r="J47" s="30"/>
      <c r="K47" s="30"/>
    </row>
    <row r="48" spans="1:1024" ht="28.8" x14ac:dyDescent="0.3">
      <c r="A48"/>
      <c r="B48" s="15"/>
      <c r="C48" s="15"/>
      <c r="D48" s="19" t="s">
        <v>156</v>
      </c>
      <c r="E48" s="15"/>
      <c r="F48" s="15"/>
      <c r="G48" s="17"/>
      <c r="H48" s="17"/>
      <c r="I48" s="17"/>
      <c r="J48" s="17"/>
    </row>
    <row r="49" spans="1:10" x14ac:dyDescent="0.3">
      <c r="A49"/>
      <c r="B49" s="15"/>
      <c r="C49" s="15"/>
      <c r="D49" s="31"/>
      <c r="E49" s="15"/>
      <c r="F49" s="15"/>
      <c r="G49" s="17"/>
      <c r="H49" s="17"/>
      <c r="I49" s="17"/>
      <c r="J49" s="17"/>
    </row>
    <row r="50" spans="1:10" ht="28.8" x14ac:dyDescent="0.3">
      <c r="A50"/>
      <c r="B50" s="15"/>
      <c r="C50" s="15"/>
      <c r="D50" s="19" t="s">
        <v>157</v>
      </c>
      <c r="E50" s="15"/>
      <c r="F50" s="15"/>
      <c r="G50" s="17"/>
      <c r="H50" s="17"/>
      <c r="I50" s="17"/>
      <c r="J50" s="17"/>
    </row>
    <row r="51" spans="1:10" x14ac:dyDescent="0.3">
      <c r="A51"/>
      <c r="B51" s="15"/>
      <c r="C51" s="15"/>
      <c r="D51" s="15"/>
      <c r="E51" s="15"/>
      <c r="F51" s="15"/>
      <c r="G51" s="17"/>
      <c r="H51" s="17"/>
      <c r="I51" s="17"/>
      <c r="J51" s="17"/>
    </row>
    <row r="52" spans="1:10" ht="16.95" customHeight="1" x14ac:dyDescent="0.3">
      <c r="A52" s="24" t="s">
        <v>158</v>
      </c>
      <c r="B52" s="15"/>
      <c r="C52" s="15"/>
      <c r="D52" s="15"/>
      <c r="E52" s="15"/>
      <c r="F52" s="15"/>
      <c r="G52" s="17"/>
      <c r="H52" s="17"/>
      <c r="I52" s="17"/>
      <c r="J52" s="17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2"/>
  <sheetViews>
    <sheetView zoomScaleNormal="100" workbookViewId="0"/>
  </sheetViews>
  <sheetFormatPr defaultRowHeight="14.4" x14ac:dyDescent="0.3"/>
  <cols>
    <col min="1" max="1" width="11.77734375"/>
    <col min="2" max="2" width="4"/>
    <col min="3" max="3" width="12.5546875"/>
    <col min="4" max="4" width="12.109375"/>
    <col min="5" max="5" width="13.5546875"/>
    <col min="6" max="6" width="13.44140625"/>
    <col min="7" max="7" width="11.5546875"/>
    <col min="8" max="8" width="11.77734375"/>
    <col min="9" max="9" width="12.109375"/>
    <col min="10" max="10" width="13"/>
    <col min="11" max="12" width="12.88671875"/>
    <col min="13" max="13" width="12.5546875"/>
    <col min="14" max="15" width="13.109375"/>
    <col min="16" max="16" width="11.88671875"/>
    <col min="17" max="1025" width="8.6640625"/>
  </cols>
  <sheetData>
    <row r="2" spans="1:17" ht="21" x14ac:dyDescent="0.4">
      <c r="H2" s="32" t="s">
        <v>159</v>
      </c>
    </row>
    <row r="3" spans="1:17" ht="21" x14ac:dyDescent="0.4">
      <c r="H3" s="32"/>
    </row>
    <row r="4" spans="1:17" ht="21" x14ac:dyDescent="0.4">
      <c r="H4" s="32"/>
    </row>
    <row r="5" spans="1:17" x14ac:dyDescent="0.3">
      <c r="A5" s="33" t="s">
        <v>160</v>
      </c>
      <c r="D5" s="34"/>
      <c r="E5" s="35"/>
      <c r="H5" s="34"/>
      <c r="L5" s="34"/>
    </row>
    <row r="6" spans="1:17" x14ac:dyDescent="0.3">
      <c r="A6" s="82" t="s">
        <v>161</v>
      </c>
      <c r="C6" s="36" t="s">
        <v>162</v>
      </c>
      <c r="D6" s="37"/>
      <c r="E6" s="38" t="s">
        <v>163</v>
      </c>
      <c r="F6" s="37" t="s">
        <v>164</v>
      </c>
      <c r="G6" s="37" t="s">
        <v>165</v>
      </c>
      <c r="H6" s="37" t="s">
        <v>164</v>
      </c>
      <c r="I6" s="37" t="s">
        <v>166</v>
      </c>
      <c r="J6" s="37"/>
      <c r="K6" s="37"/>
      <c r="L6" s="39"/>
      <c r="M6" s="37" t="s">
        <v>163</v>
      </c>
      <c r="N6" s="37" t="s">
        <v>167</v>
      </c>
      <c r="O6" s="37"/>
      <c r="P6" s="40"/>
      <c r="Q6" s="41"/>
    </row>
    <row r="7" spans="1:17" x14ac:dyDescent="0.3">
      <c r="A7" s="82"/>
      <c r="C7" s="42" t="s">
        <v>168</v>
      </c>
      <c r="D7" s="43"/>
      <c r="E7" s="44" t="s">
        <v>169</v>
      </c>
      <c r="F7" s="43" t="s">
        <v>170</v>
      </c>
      <c r="G7" s="43" t="s">
        <v>171</v>
      </c>
      <c r="H7" s="43" t="s">
        <v>172</v>
      </c>
      <c r="I7" s="43"/>
      <c r="J7" s="43"/>
      <c r="K7" s="43"/>
      <c r="L7" s="45"/>
      <c r="M7" s="43" t="s">
        <v>169</v>
      </c>
      <c r="N7" s="43" t="s">
        <v>173</v>
      </c>
      <c r="O7" s="43"/>
      <c r="P7" s="46"/>
      <c r="Q7" s="41"/>
    </row>
    <row r="8" spans="1:17" x14ac:dyDescent="0.3">
      <c r="C8" s="41"/>
      <c r="D8" s="41"/>
      <c r="E8" s="47"/>
      <c r="F8" s="41"/>
      <c r="G8" s="41"/>
      <c r="H8" s="48"/>
      <c r="I8" s="48"/>
      <c r="J8" s="41"/>
      <c r="K8" s="41"/>
      <c r="L8" s="49"/>
      <c r="M8" s="41"/>
      <c r="N8" s="41"/>
      <c r="O8" s="41"/>
      <c r="P8" s="41"/>
      <c r="Q8" s="41"/>
    </row>
    <row r="9" spans="1:17" x14ac:dyDescent="0.3">
      <c r="A9" s="82" t="s">
        <v>174</v>
      </c>
      <c r="C9" s="50" t="s">
        <v>162</v>
      </c>
      <c r="D9" s="51"/>
      <c r="E9" s="52" t="s">
        <v>163</v>
      </c>
      <c r="F9" s="53" t="s">
        <v>164</v>
      </c>
      <c r="G9" s="51" t="s">
        <v>163</v>
      </c>
      <c r="H9" s="51" t="s">
        <v>164</v>
      </c>
      <c r="I9" s="51" t="s">
        <v>175</v>
      </c>
      <c r="J9" s="51"/>
      <c r="K9" s="52" t="s">
        <v>163</v>
      </c>
      <c r="L9" s="53" t="s">
        <v>200</v>
      </c>
      <c r="M9" s="51"/>
      <c r="N9" s="51"/>
      <c r="O9" s="52" t="s">
        <v>163</v>
      </c>
      <c r="P9" s="54" t="s">
        <v>176</v>
      </c>
      <c r="Q9" s="41"/>
    </row>
    <row r="10" spans="1:17" x14ac:dyDescent="0.3">
      <c r="A10" s="82"/>
      <c r="C10" s="55" t="s">
        <v>168</v>
      </c>
      <c r="D10" s="56"/>
      <c r="E10" s="57" t="s">
        <v>177</v>
      </c>
      <c r="F10" s="58" t="s">
        <v>170</v>
      </c>
      <c r="G10" s="56" t="s">
        <v>178</v>
      </c>
      <c r="H10" s="56" t="s">
        <v>172</v>
      </c>
      <c r="I10" s="56" t="s">
        <v>179</v>
      </c>
      <c r="J10" s="56"/>
      <c r="K10" s="57" t="s">
        <v>180</v>
      </c>
      <c r="L10" s="58"/>
      <c r="M10" s="56"/>
      <c r="N10" s="56"/>
      <c r="O10" s="57" t="s">
        <v>181</v>
      </c>
      <c r="P10" s="59"/>
      <c r="Q10" s="41"/>
    </row>
    <row r="11" spans="1:17" x14ac:dyDescent="0.3">
      <c r="C11" s="41"/>
      <c r="D11" s="41"/>
      <c r="E11" s="47"/>
      <c r="F11" s="49"/>
      <c r="G11" s="41"/>
      <c r="H11" s="48"/>
      <c r="I11" s="60"/>
      <c r="J11" s="41"/>
      <c r="K11" s="47"/>
      <c r="L11" s="49"/>
      <c r="M11" s="41"/>
      <c r="N11" s="41"/>
      <c r="O11" s="47"/>
      <c r="P11" s="41"/>
      <c r="Q11" s="41"/>
    </row>
    <row r="12" spans="1:17" x14ac:dyDescent="0.3">
      <c r="A12" s="82" t="s">
        <v>182</v>
      </c>
      <c r="C12" s="61" t="s">
        <v>162</v>
      </c>
      <c r="D12" s="62"/>
      <c r="E12" s="63" t="s">
        <v>183</v>
      </c>
      <c r="F12" s="64" t="s">
        <v>164</v>
      </c>
      <c r="G12" s="62" t="s">
        <v>183</v>
      </c>
      <c r="H12" s="64" t="s">
        <v>164</v>
      </c>
      <c r="I12" s="62" t="s">
        <v>183</v>
      </c>
      <c r="J12" s="62" t="s">
        <v>164</v>
      </c>
      <c r="K12" s="63" t="s">
        <v>183</v>
      </c>
      <c r="L12" s="64" t="s">
        <v>164</v>
      </c>
      <c r="M12" s="62" t="s">
        <v>183</v>
      </c>
      <c r="N12" s="62" t="s">
        <v>164</v>
      </c>
      <c r="O12" s="63" t="s">
        <v>183</v>
      </c>
      <c r="P12" s="65" t="s">
        <v>164</v>
      </c>
      <c r="Q12" s="41"/>
    </row>
    <row r="13" spans="1:17" x14ac:dyDescent="0.3">
      <c r="A13" s="82"/>
      <c r="C13" s="66" t="s">
        <v>168</v>
      </c>
      <c r="D13" s="67"/>
      <c r="E13" s="68" t="s">
        <v>184</v>
      </c>
      <c r="F13" s="69" t="s">
        <v>185</v>
      </c>
      <c r="G13" s="67" t="s">
        <v>178</v>
      </c>
      <c r="H13" s="69" t="s">
        <v>186</v>
      </c>
      <c r="I13" s="67" t="s">
        <v>187</v>
      </c>
      <c r="J13" s="67" t="s">
        <v>188</v>
      </c>
      <c r="K13" s="68" t="s">
        <v>189</v>
      </c>
      <c r="L13" s="69" t="s">
        <v>190</v>
      </c>
      <c r="M13" s="67" t="s">
        <v>191</v>
      </c>
      <c r="N13" s="67" t="s">
        <v>192</v>
      </c>
      <c r="O13" s="68" t="s">
        <v>181</v>
      </c>
      <c r="P13" s="70" t="s">
        <v>193</v>
      </c>
      <c r="Q13" s="41"/>
    </row>
    <row r="14" spans="1:17" x14ac:dyDescent="0.3">
      <c r="C14" s="41"/>
      <c r="D14" s="41"/>
      <c r="E14" s="47"/>
      <c r="F14" s="49"/>
      <c r="G14" s="41"/>
      <c r="H14" s="49"/>
      <c r="I14" s="41"/>
      <c r="J14" s="41"/>
      <c r="K14" s="47"/>
      <c r="L14" s="49"/>
      <c r="M14" s="41"/>
      <c r="N14" s="41"/>
      <c r="O14" s="47"/>
      <c r="P14" s="41"/>
      <c r="Q14" s="41"/>
    </row>
    <row r="15" spans="1:17" x14ac:dyDescent="0.3">
      <c r="C15" s="41"/>
      <c r="D15" s="41"/>
      <c r="E15" s="47"/>
      <c r="F15" s="49"/>
      <c r="G15" s="41"/>
      <c r="H15" s="49"/>
      <c r="I15" s="41"/>
      <c r="J15" s="41"/>
      <c r="K15" s="47"/>
      <c r="L15" s="49"/>
      <c r="M15" s="41"/>
      <c r="N15" s="41"/>
      <c r="O15" s="47"/>
      <c r="P15" s="41"/>
      <c r="Q15" s="41"/>
    </row>
    <row r="16" spans="1:17" x14ac:dyDescent="0.3">
      <c r="C16" s="41"/>
      <c r="D16" s="41"/>
      <c r="E16" s="47"/>
      <c r="F16" s="49"/>
      <c r="G16" s="41"/>
      <c r="H16" s="49"/>
      <c r="I16" s="41"/>
      <c r="J16" s="41"/>
      <c r="K16" s="47"/>
      <c r="L16" s="49"/>
      <c r="M16" s="41"/>
      <c r="N16" s="41"/>
      <c r="O16" s="47"/>
      <c r="P16" s="41"/>
      <c r="Q16" s="41"/>
    </row>
    <row r="17" spans="1:17" x14ac:dyDescent="0.3">
      <c r="C17" s="41"/>
      <c r="D17" s="41"/>
      <c r="E17" s="47"/>
      <c r="F17" s="49"/>
      <c r="G17" s="41"/>
      <c r="H17" s="49"/>
      <c r="I17" s="41"/>
      <c r="J17" s="41"/>
      <c r="K17" s="47"/>
      <c r="L17" s="49"/>
      <c r="M17" s="41"/>
      <c r="N17" s="41"/>
      <c r="O17" s="47"/>
      <c r="P17" s="41"/>
      <c r="Q17" s="41"/>
    </row>
    <row r="18" spans="1:17" x14ac:dyDescent="0.3">
      <c r="E18" s="71"/>
      <c r="F18" s="72"/>
      <c r="H18" s="72"/>
      <c r="K18" s="71"/>
      <c r="L18" s="72"/>
      <c r="O18" s="71"/>
    </row>
    <row r="19" spans="1:17" x14ac:dyDescent="0.3">
      <c r="E19" s="71"/>
      <c r="F19" s="72"/>
      <c r="H19" s="72"/>
      <c r="K19" s="71"/>
      <c r="L19" s="72"/>
      <c r="O19" s="71"/>
    </row>
    <row r="20" spans="1:17" x14ac:dyDescent="0.3">
      <c r="A20" s="83" t="s">
        <v>194</v>
      </c>
      <c r="C20" s="73" t="s">
        <v>195</v>
      </c>
      <c r="D20" s="74" t="s">
        <v>196</v>
      </c>
      <c r="E20" s="75" t="s">
        <v>195</v>
      </c>
      <c r="F20" s="74" t="s">
        <v>196</v>
      </c>
      <c r="G20" s="73" t="s">
        <v>195</v>
      </c>
      <c r="H20" s="74" t="s">
        <v>196</v>
      </c>
      <c r="I20" s="73" t="s">
        <v>195</v>
      </c>
      <c r="J20" s="73" t="s">
        <v>196</v>
      </c>
      <c r="K20" s="73" t="s">
        <v>195</v>
      </c>
      <c r="L20" s="74" t="s">
        <v>196</v>
      </c>
      <c r="M20" s="73" t="s">
        <v>195</v>
      </c>
      <c r="N20" s="76" t="s">
        <v>196</v>
      </c>
      <c r="O20" s="73" t="s">
        <v>195</v>
      </c>
      <c r="P20" s="73" t="s">
        <v>196</v>
      </c>
    </row>
    <row r="21" spans="1:17" x14ac:dyDescent="0.3">
      <c r="A21" s="83"/>
      <c r="C21" s="77">
        <v>2016</v>
      </c>
      <c r="D21" s="78"/>
      <c r="E21" s="79">
        <v>2017</v>
      </c>
      <c r="F21" s="78"/>
      <c r="G21" s="79">
        <v>2018</v>
      </c>
      <c r="H21" s="78"/>
      <c r="I21" s="79">
        <v>2019</v>
      </c>
      <c r="J21" s="78"/>
      <c r="K21" s="77">
        <v>2020</v>
      </c>
      <c r="L21" s="78"/>
      <c r="M21" s="79">
        <v>2021</v>
      </c>
      <c r="N21" s="78"/>
      <c r="O21" s="77">
        <v>2022</v>
      </c>
      <c r="P21" s="78"/>
      <c r="Q21" s="35"/>
    </row>
    <row r="22" spans="1:17" x14ac:dyDescent="0.3">
      <c r="D22" s="80"/>
      <c r="E22" s="35"/>
      <c r="H22" s="35"/>
      <c r="L22" s="80"/>
    </row>
  </sheetData>
  <mergeCells count="4">
    <mergeCell ref="A6:A7"/>
    <mergeCell ref="A9:A10"/>
    <mergeCell ref="A12:A13"/>
    <mergeCell ref="A20:A2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Alternativer</vt:lpstr>
      <vt:lpstr>Evaluering Tekst</vt:lpstr>
      <vt:lpstr>Tidslinjer</vt:lpstr>
    </vt:vector>
  </TitlesOfParts>
  <Company>NTNU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Arild Halsetrønning</dc:creator>
  <cp:lastModifiedBy>Vigdis Guldseth</cp:lastModifiedBy>
  <cp:revision>27</cp:revision>
  <cp:lastPrinted>2015-08-10T11:41:59Z</cp:lastPrinted>
  <dcterms:created xsi:type="dcterms:W3CDTF">2015-06-09T12:41:54Z</dcterms:created>
  <dcterms:modified xsi:type="dcterms:W3CDTF">2015-08-20T18:34:15Z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NTNU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